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3740" activeTab="0"/>
  </bookViews>
  <sheets>
    <sheet name="Abrechnung Spesen 2020" sheetId="1" r:id="rId1"/>
  </sheets>
  <definedNames>
    <definedName name="_xlnm.Print_Area" localSheetId="0">'Abrechnung Spesen 2020'!$A$1:$N$70</definedName>
  </definedNames>
  <calcPr fullCalcOnLoad="1"/>
</workbook>
</file>

<file path=xl/sharedStrings.xml><?xml version="1.0" encoding="utf-8"?>
<sst xmlns="http://schemas.openxmlformats.org/spreadsheetml/2006/main" count="74" uniqueCount="54">
  <si>
    <t>Seite</t>
  </si>
  <si>
    <r>
      <t xml:space="preserve">Rechnung  </t>
    </r>
    <r>
      <rPr>
        <sz val="12"/>
        <rFont val="Arial"/>
        <family val="2"/>
      </rPr>
      <t>für meine Tätigkeit vom</t>
    </r>
    <r>
      <rPr>
        <b/>
        <sz val="16"/>
        <rFont val="Arial"/>
        <family val="2"/>
      </rPr>
      <t xml:space="preserve"> </t>
    </r>
  </si>
  <si>
    <t xml:space="preserve">              </t>
  </si>
  <si>
    <t>gemäss beiliegenden Rapportblättern und Belegen</t>
  </si>
  <si>
    <t xml:space="preserve"> Aufwand für:                        Code:</t>
  </si>
  <si>
    <t>Total</t>
  </si>
  <si>
    <t>Uebungsvorbereitung</t>
  </si>
  <si>
    <t xml:space="preserve">   Name </t>
  </si>
  <si>
    <t>Unterhalt Wehrdienstanlagen</t>
  </si>
  <si>
    <t xml:space="preserve">   Strasse</t>
  </si>
  <si>
    <t xml:space="preserve">Kurse </t>
  </si>
  <si>
    <t xml:space="preserve">   PLZ, Ort</t>
  </si>
  <si>
    <t>Administration</t>
  </si>
  <si>
    <t xml:space="preserve">   Lz oder Gruppe</t>
  </si>
  <si>
    <t>Sitzungen</t>
  </si>
  <si>
    <t xml:space="preserve">   Tel.Nr</t>
  </si>
  <si>
    <t xml:space="preserve"> Auszahlungsart:</t>
  </si>
  <si>
    <t xml:space="preserve">   Name der Bank</t>
  </si>
  <si>
    <t xml:space="preserve">         auf Bankkonto</t>
  </si>
  <si>
    <t xml:space="preserve">   Persönliche Konto-Nr.</t>
  </si>
  <si>
    <t>auf Postkonto</t>
  </si>
  <si>
    <t xml:space="preserve">   Persönliche Postcheck-Nr. </t>
  </si>
  <si>
    <t>Art der Tätigkeit</t>
  </si>
  <si>
    <r>
      <t>Rapport Nr.</t>
    </r>
    <r>
      <rPr>
        <sz val="9"/>
        <rFont val="Arial"/>
        <family val="2"/>
      </rPr>
      <t xml:space="preserve">
Sofern vorhanden
sonst Datum</t>
    </r>
  </si>
  <si>
    <t>Kurzbeschreibung der abzugeltenden Tätigkeit</t>
  </si>
  <si>
    <t xml:space="preserve"> Kosten für Tel./
 Porto, Kopien usw (Belege beilegen)</t>
  </si>
  <si>
    <t>Graue Felder nicht beschriften</t>
  </si>
  <si>
    <t>Code Zuteilung (siehe oben)</t>
  </si>
  <si>
    <t xml:space="preserve">Total bzw. Übertrag für Rückseite </t>
  </si>
  <si>
    <t xml:space="preserve">Übertrag </t>
  </si>
  <si>
    <t xml:space="preserve">   </t>
  </si>
  <si>
    <t xml:space="preserve">Total </t>
  </si>
  <si>
    <t>Frankenbeträge der einzelnen Spalten</t>
  </si>
  <si>
    <t>Total Guthaben</t>
  </si>
  <si>
    <t>Frankenbeträge der einzelnen Bereiche</t>
  </si>
  <si>
    <t xml:space="preserve"> Datum:</t>
  </si>
  <si>
    <t xml:space="preserve"> Für wahrheitsgetreue Angaben</t>
  </si>
  <si>
    <t>Kontrolliert der</t>
  </si>
  <si>
    <t>Löschzugchef</t>
  </si>
  <si>
    <t>Feuerwehrkommando</t>
  </si>
  <si>
    <t xml:space="preserve">   Grad / Charge</t>
  </si>
  <si>
    <t>Geprüft das</t>
  </si>
  <si>
    <t>Ersatz von Auslagen
Fahrzeugkosten      Übriges</t>
  </si>
  <si>
    <t>Arbeitsentschädigungen / Sitzungen</t>
  </si>
  <si>
    <t>PW/ Allradfahr-zeuge Anzahl Km zu Fr. 0,70</t>
  </si>
  <si>
    <t xml:space="preserve">        Feuerwehr Trub - Trubschachen</t>
  </si>
  <si>
    <t xml:space="preserve"> zeichnet der Rechnungssteller:</t>
  </si>
  <si>
    <t xml:space="preserve"> Anzahl ganze 
 Tage zu Fr. 200.-</t>
  </si>
  <si>
    <t xml:space="preserve"> Anzahl halbe 
 Tage zu Fr. 100.-</t>
  </si>
  <si>
    <t>Abendsitzungen      zu Fr. 50.-</t>
  </si>
  <si>
    <t>Vierteltagessitzung-en ( weniger als 3 Stunden)    Fr. 50.-</t>
  </si>
  <si>
    <t xml:space="preserve"> Anzahl Arbeitsstd.
 zu Fr. 27.--</t>
  </si>
  <si>
    <t>Allrad Fahzeug Anzahl Km nur im Einsatz          Fr. 2.-</t>
  </si>
  <si>
    <t>Abrechnungsformular 2024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</si>
</sst>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_-&quot;Fr &quot;* #,##0.00_-;\-&quot;Fr &quot;* #,##0.00_-;_-&quot;Fr &quot;* &quot;-&quot;??_-;_-@_-"/>
  </numFmts>
  <fonts count="58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Geneva"/>
      <family val="0"/>
    </font>
    <font>
      <b/>
      <sz val="9"/>
      <name val="Geneva"/>
      <family val="0"/>
    </font>
    <font>
      <sz val="7"/>
      <name val="Geneva"/>
      <family val="0"/>
    </font>
    <font>
      <sz val="7"/>
      <name val="Arial"/>
      <family val="2"/>
    </font>
    <font>
      <b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8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8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4" fontId="10" fillId="33" borderId="16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Border="1" applyAlignment="1">
      <alignment horizontal="center"/>
    </xf>
    <xf numFmtId="4" fontId="10" fillId="33" borderId="11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right"/>
      <protection hidden="1"/>
    </xf>
    <xf numFmtId="49" fontId="4" fillId="0" borderId="14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1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8" xfId="0" applyFill="1" applyBorder="1" applyAlignment="1">
      <alignment/>
    </xf>
    <xf numFmtId="0" fontId="2" fillId="0" borderId="20" xfId="0" applyFont="1" applyBorder="1" applyAlignment="1">
      <alignment wrapText="1"/>
    </xf>
    <xf numFmtId="2" fontId="2" fillId="0" borderId="16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textRotation="90" wrapText="1"/>
    </xf>
    <xf numFmtId="2" fontId="14" fillId="0" borderId="20" xfId="0" applyNumberFormat="1" applyFont="1" applyFill="1" applyBorder="1" applyAlignment="1">
      <alignment horizontal="center" textRotation="90" wrapText="1"/>
    </xf>
    <xf numFmtId="0" fontId="14" fillId="0" borderId="19" xfId="0" applyFont="1" applyFill="1" applyBorder="1" applyAlignment="1">
      <alignment horizontal="center" textRotation="90" wrapText="1"/>
    </xf>
    <xf numFmtId="0" fontId="14" fillId="0" borderId="21" xfId="0" applyFont="1" applyFill="1" applyBorder="1" applyAlignment="1">
      <alignment horizontal="center" textRotation="90" wrapText="1"/>
    </xf>
    <xf numFmtId="2" fontId="14" fillId="0" borderId="21" xfId="0" applyNumberFormat="1" applyFont="1" applyFill="1" applyBorder="1" applyAlignment="1">
      <alignment horizontal="center" textRotation="90" wrapText="1"/>
    </xf>
    <xf numFmtId="0" fontId="14" fillId="33" borderId="21" xfId="0" applyFont="1" applyFill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9" fontId="0" fillId="0" borderId="20" xfId="0" applyNumberFormat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4" fillId="33" borderId="20" xfId="0" applyNumberFormat="1" applyFont="1" applyFill="1" applyBorder="1" applyAlignment="1">
      <alignment/>
    </xf>
    <xf numFmtId="49" fontId="0" fillId="0" borderId="20" xfId="0" applyNumberForma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 applyProtection="1">
      <alignment horizontal="right"/>
      <protection/>
    </xf>
    <xf numFmtId="1" fontId="3" fillId="33" borderId="21" xfId="0" applyNumberFormat="1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 applyProtection="1">
      <alignment horizontal="center"/>
      <protection/>
    </xf>
    <xf numFmtId="2" fontId="3" fillId="33" borderId="17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/>
    </xf>
    <xf numFmtId="1" fontId="3" fillId="33" borderId="20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3" fillId="33" borderId="19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right"/>
    </xf>
    <xf numFmtId="2" fontId="3" fillId="33" borderId="19" xfId="0" applyNumberFormat="1" applyFont="1" applyFill="1" applyBorder="1" applyAlignment="1">
      <alignment horizontal="center"/>
    </xf>
    <xf numFmtId="0" fontId="2" fillId="0" borderId="16" xfId="0" applyFont="1" applyBorder="1" applyAlignment="1">
      <alignment wrapText="1"/>
    </xf>
    <xf numFmtId="2" fontId="14" fillId="0" borderId="13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2" fontId="14" fillId="0" borderId="24" xfId="0" applyNumberFormat="1" applyFont="1" applyBorder="1" applyAlignment="1" applyProtection="1">
      <alignment horizontal="center"/>
      <protection locked="0"/>
    </xf>
    <xf numFmtId="1" fontId="14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>
      <alignment wrapText="1"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2" fontId="14" fillId="0" borderId="11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169" fontId="9" fillId="0" borderId="21" xfId="0" applyNumberFormat="1" applyFont="1" applyBorder="1" applyAlignment="1">
      <alignment/>
    </xf>
    <xf numFmtId="0" fontId="0" fillId="0" borderId="13" xfId="0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Fill="1" applyBorder="1" applyAlignment="1">
      <alignment/>
    </xf>
    <xf numFmtId="49" fontId="4" fillId="0" borderId="14" xfId="0" applyNumberFormat="1" applyFont="1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4" fillId="0" borderId="21" xfId="0" applyNumberFormat="1" applyFont="1" applyFill="1" applyBorder="1" applyAlignment="1">
      <alignment/>
    </xf>
    <xf numFmtId="0" fontId="14" fillId="0" borderId="21" xfId="0" applyFont="1" applyFill="1" applyBorder="1" applyAlignment="1" applyProtection="1">
      <alignment wrapText="1"/>
      <protection/>
    </xf>
    <xf numFmtId="1" fontId="0" fillId="0" borderId="25" xfId="0" applyNumberFormat="1" applyFill="1" applyBorder="1" applyAlignment="1" applyProtection="1">
      <alignment horizontal="center"/>
      <protection locked="0"/>
    </xf>
    <xf numFmtId="1" fontId="0" fillId="0" borderId="26" xfId="0" applyNumberFormat="1" applyFill="1" applyBorder="1" applyAlignment="1" applyProtection="1">
      <alignment horizontal="center"/>
      <protection locked="0"/>
    </xf>
    <xf numFmtId="2" fontId="4" fillId="33" borderId="23" xfId="0" applyNumberFormat="1" applyFont="1" applyFill="1" applyBorder="1" applyAlignment="1">
      <alignment/>
    </xf>
    <xf numFmtId="49" fontId="0" fillId="0" borderId="23" xfId="0" applyNumberFormat="1" applyFill="1" applyBorder="1" applyAlignment="1" applyProtection="1">
      <alignment horizontal="center"/>
      <protection locked="0"/>
    </xf>
    <xf numFmtId="0" fontId="14" fillId="0" borderId="21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" fontId="0" fillId="0" borderId="23" xfId="0" applyNumberFormat="1" applyFill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184" fontId="2" fillId="0" borderId="17" xfId="57" applyNumberFormat="1" applyFont="1" applyBorder="1" applyAlignment="1">
      <alignment horizontal="center"/>
    </xf>
    <xf numFmtId="0" fontId="0" fillId="0" borderId="19" xfId="0" applyBorder="1" applyAlignment="1">
      <alignment/>
    </xf>
    <xf numFmtId="184" fontId="2" fillId="0" borderId="17" xfId="57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4" fontId="0" fillId="0" borderId="19" xfId="0" applyNumberFormat="1" applyBorder="1" applyAlignment="1">
      <alignment/>
    </xf>
    <xf numFmtId="0" fontId="0" fillId="0" borderId="1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6" xfId="0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9" fillId="0" borderId="16" xfId="0" applyFont="1" applyBorder="1" applyAlignment="1">
      <alignment/>
    </xf>
    <xf numFmtId="2" fontId="9" fillId="0" borderId="11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1" fillId="0" borderId="16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16" xfId="0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2</xdr:col>
      <xdr:colOff>19050</xdr:colOff>
      <xdr:row>25</xdr:row>
      <xdr:rowOff>133350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9525" y="952500"/>
          <a:ext cx="28289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der Abrechnung ist folgendes zu beachten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Für eine Uebungsvorbereitung kann maximal eine Stunde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rapportiert werden.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Innerhalb der Gemeinde Trub und Trubschachen werden     
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Km entschädigungen ausbezahlt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Jede abzugeltende Tätigkeit über 2 Stunden (ausser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Sitzungen)  ist mittels  Rapport zu belegen.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Für Rückforderungen von Spesen und übrigen Auslagen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sind die Belege beizulegen.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Feuerwehrwehr-Kommando prüft die Abrechnungen.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Abrechnungen sind jeweils bis spätestens  1.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Dezember dem Fourier abzugeben!!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Sitzungen müssen auch Rapportiert werden!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 Ausser Feuerwehrkommission 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Einsätze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Übungen werden direkt durch Fourier erfasst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Bei Kursen und WBK sind nur Fahrspesen zu erfassen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Wichtig! Braune Felder nicht verändern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3</xdr:col>
      <xdr:colOff>9525</xdr:colOff>
      <xdr:row>8</xdr:row>
      <xdr:rowOff>0</xdr:rowOff>
    </xdr:from>
    <xdr:ext cx="152400" cy="190500"/>
    <xdr:sp>
      <xdr:nvSpPr>
        <xdr:cNvPr id="2" name="Texte 13"/>
        <xdr:cNvSpPr txBox="1">
          <a:spLocks noChangeArrowheads="1"/>
        </xdr:cNvSpPr>
      </xdr:nvSpPr>
      <xdr:spPr>
        <a:xfrm>
          <a:off x="4305300" y="1238250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3</xdr:col>
      <xdr:colOff>9525</xdr:colOff>
      <xdr:row>14</xdr:row>
      <xdr:rowOff>0</xdr:rowOff>
    </xdr:from>
    <xdr:ext cx="152400" cy="180975"/>
    <xdr:sp>
      <xdr:nvSpPr>
        <xdr:cNvPr id="3" name="Texte 14"/>
        <xdr:cNvSpPr txBox="1">
          <a:spLocks noChangeArrowheads="1"/>
        </xdr:cNvSpPr>
      </xdr:nvSpPr>
      <xdr:spPr>
        <a:xfrm>
          <a:off x="4305300" y="191452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9525</xdr:colOff>
      <xdr:row>12</xdr:row>
      <xdr:rowOff>0</xdr:rowOff>
    </xdr:from>
    <xdr:ext cx="152400" cy="200025"/>
    <xdr:sp>
      <xdr:nvSpPr>
        <xdr:cNvPr id="4" name="Texte 15"/>
        <xdr:cNvSpPr txBox="1">
          <a:spLocks noChangeArrowheads="1"/>
        </xdr:cNvSpPr>
      </xdr:nvSpPr>
      <xdr:spPr>
        <a:xfrm>
          <a:off x="4305300" y="1695450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3</xdr:col>
      <xdr:colOff>9525</xdr:colOff>
      <xdr:row>10</xdr:row>
      <xdr:rowOff>0</xdr:rowOff>
    </xdr:from>
    <xdr:ext cx="152400" cy="190500"/>
    <xdr:sp>
      <xdr:nvSpPr>
        <xdr:cNvPr id="5" name="Texte 16"/>
        <xdr:cNvSpPr txBox="1">
          <a:spLocks noChangeArrowheads="1"/>
        </xdr:cNvSpPr>
      </xdr:nvSpPr>
      <xdr:spPr>
        <a:xfrm>
          <a:off x="4305300" y="1466850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oneCellAnchor>
  <xdr:oneCellAnchor>
    <xdr:from>
      <xdr:col>3</xdr:col>
      <xdr:colOff>219075</xdr:colOff>
      <xdr:row>21</xdr:row>
      <xdr:rowOff>19050</xdr:rowOff>
    </xdr:from>
    <xdr:ext cx="161925" cy="133350"/>
    <xdr:sp fLocksText="0">
      <xdr:nvSpPr>
        <xdr:cNvPr id="6" name="Texte 18"/>
        <xdr:cNvSpPr txBox="1">
          <a:spLocks noChangeArrowheads="1"/>
        </xdr:cNvSpPr>
      </xdr:nvSpPr>
      <xdr:spPr>
        <a:xfrm>
          <a:off x="4514850" y="2667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57</xdr:row>
      <xdr:rowOff>295275</xdr:rowOff>
    </xdr:from>
    <xdr:to>
      <xdr:col>2</xdr:col>
      <xdr:colOff>923925</xdr:colOff>
      <xdr:row>57</xdr:row>
      <xdr:rowOff>295275</xdr:rowOff>
    </xdr:to>
    <xdr:sp>
      <xdr:nvSpPr>
        <xdr:cNvPr id="7" name="Rectangle 7"/>
        <xdr:cNvSpPr>
          <a:spLocks/>
        </xdr:cNvSpPr>
      </xdr:nvSpPr>
      <xdr:spPr>
        <a:xfrm>
          <a:off x="19050" y="12296775"/>
          <a:ext cx="3724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Datum:                                                  ……………… … ………………...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wahrheitsgetreue Angaben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zeichnet der/die Rechnungsstellerin: .……………………………………..</a:t>
          </a:r>
        </a:p>
      </xdr:txBody>
    </xdr:sp>
    <xdr:clientData/>
  </xdr:twoCellAnchor>
  <xdr:twoCellAnchor>
    <xdr:from>
      <xdr:col>2</xdr:col>
      <xdr:colOff>971550</xdr:colOff>
      <xdr:row>57</xdr:row>
      <xdr:rowOff>295275</xdr:rowOff>
    </xdr:from>
    <xdr:to>
      <xdr:col>6</xdr:col>
      <xdr:colOff>361950</xdr:colOff>
      <xdr:row>57</xdr:row>
      <xdr:rowOff>295275</xdr:rowOff>
    </xdr:to>
    <xdr:sp>
      <xdr:nvSpPr>
        <xdr:cNvPr id="8" name="Rectangle 8"/>
        <xdr:cNvSpPr>
          <a:spLocks/>
        </xdr:cNvSpPr>
      </xdr:nvSpPr>
      <xdr:spPr>
        <a:xfrm>
          <a:off x="3790950" y="122967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………………………..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Beglaubigt der/die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Amtsinpektorin:        …………………………… 
</a:t>
          </a:r>
        </a:p>
      </xdr:txBody>
    </xdr:sp>
    <xdr:clientData/>
  </xdr:twoCellAnchor>
  <xdr:twoCellAnchor>
    <xdr:from>
      <xdr:col>6</xdr:col>
      <xdr:colOff>409575</xdr:colOff>
      <xdr:row>57</xdr:row>
      <xdr:rowOff>295275</xdr:rowOff>
    </xdr:from>
    <xdr:to>
      <xdr:col>13</xdr:col>
      <xdr:colOff>295275</xdr:colOff>
      <xdr:row>57</xdr:row>
      <xdr:rowOff>295275</xdr:rowOff>
    </xdr:to>
    <xdr:sp>
      <xdr:nvSpPr>
        <xdr:cNvPr id="9" name="Rectangle 9"/>
        <xdr:cNvSpPr>
          <a:spLocks/>
        </xdr:cNvSpPr>
      </xdr:nvSpPr>
      <xdr:spPr>
        <a:xfrm>
          <a:off x="6096000" y="12296775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………………………………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Geprüft der/die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Bienenkommissärin:  …………………………………...</a:t>
          </a:r>
        </a:p>
      </xdr:txBody>
    </xdr:sp>
    <xdr:clientData/>
  </xdr:twoCellAnchor>
  <xdr:oneCellAnchor>
    <xdr:from>
      <xdr:col>3</xdr:col>
      <xdr:colOff>9525</xdr:colOff>
      <xdr:row>16</xdr:row>
      <xdr:rowOff>0</xdr:rowOff>
    </xdr:from>
    <xdr:ext cx="152400" cy="190500"/>
    <xdr:sp>
      <xdr:nvSpPr>
        <xdr:cNvPr id="10" name="Texte 14"/>
        <xdr:cNvSpPr txBox="1">
          <a:spLocks noChangeArrowheads="1"/>
        </xdr:cNvSpPr>
      </xdr:nvSpPr>
      <xdr:spPr>
        <a:xfrm>
          <a:off x="4305300" y="2133600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oneCellAnchor>
  <xdr:oneCellAnchor>
    <xdr:from>
      <xdr:col>3</xdr:col>
      <xdr:colOff>219075</xdr:colOff>
      <xdr:row>23</xdr:row>
      <xdr:rowOff>19050</xdr:rowOff>
    </xdr:from>
    <xdr:ext cx="161925" cy="133350"/>
    <xdr:sp fLocksText="0">
      <xdr:nvSpPr>
        <xdr:cNvPr id="11" name="Texte 18"/>
        <xdr:cNvSpPr txBox="1">
          <a:spLocks noChangeArrowheads="1"/>
        </xdr:cNvSpPr>
      </xdr:nvSpPr>
      <xdr:spPr>
        <a:xfrm>
          <a:off x="4514850" y="28956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3</xdr:row>
      <xdr:rowOff>19050</xdr:rowOff>
    </xdr:from>
    <xdr:ext cx="276225" cy="209550"/>
    <xdr:sp>
      <xdr:nvSpPr>
        <xdr:cNvPr id="12" name="Texte 18"/>
        <xdr:cNvSpPr txBox="1">
          <a:spLocks noChangeArrowheads="1"/>
        </xdr:cNvSpPr>
      </xdr:nvSpPr>
      <xdr:spPr>
        <a:xfrm>
          <a:off x="3571875" y="628650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</a:t>
          </a:r>
        </a:p>
      </xdr:txBody>
    </xdr:sp>
    <xdr:clientData/>
  </xdr:oneCellAnchor>
  <xdr:oneCellAnchor>
    <xdr:from>
      <xdr:col>2</xdr:col>
      <xdr:colOff>1038225</xdr:colOff>
      <xdr:row>3</xdr:row>
      <xdr:rowOff>19050</xdr:rowOff>
    </xdr:from>
    <xdr:ext cx="762000" cy="209550"/>
    <xdr:sp fLocksText="0">
      <xdr:nvSpPr>
        <xdr:cNvPr id="13" name="Texte 18"/>
        <xdr:cNvSpPr txBox="1">
          <a:spLocks noChangeArrowheads="1"/>
        </xdr:cNvSpPr>
      </xdr:nvSpPr>
      <xdr:spPr>
        <a:xfrm>
          <a:off x="3857625" y="628650"/>
          <a:ext cx="762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</xdr:row>
      <xdr:rowOff>19050</xdr:rowOff>
    </xdr:from>
    <xdr:ext cx="723900" cy="209550"/>
    <xdr:sp fLocksText="0">
      <xdr:nvSpPr>
        <xdr:cNvPr id="14" name="Texte 18"/>
        <xdr:cNvSpPr txBox="1">
          <a:spLocks noChangeArrowheads="1"/>
        </xdr:cNvSpPr>
      </xdr:nvSpPr>
      <xdr:spPr>
        <a:xfrm>
          <a:off x="2838450" y="628650"/>
          <a:ext cx="723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9525</xdr:rowOff>
    </xdr:from>
    <xdr:to>
      <xdr:col>0</xdr:col>
      <xdr:colOff>323850</xdr:colOff>
      <xdr:row>1</xdr:row>
      <xdr:rowOff>0</xdr:rowOff>
    </xdr:to>
    <xdr:pic>
      <xdr:nvPicPr>
        <xdr:cNvPr id="15" name="Picture 15" descr="Trub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19050</xdr:colOff>
      <xdr:row>11</xdr:row>
      <xdr:rowOff>57150</xdr:rowOff>
    </xdr:from>
    <xdr:ext cx="161925" cy="180975"/>
    <xdr:sp>
      <xdr:nvSpPr>
        <xdr:cNvPr id="16" name="Texte 15"/>
        <xdr:cNvSpPr txBox="1">
          <a:spLocks noChangeArrowheads="1"/>
        </xdr:cNvSpPr>
      </xdr:nvSpPr>
      <xdr:spPr>
        <a:xfrm>
          <a:off x="4314825" y="16954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2</xdr:col>
      <xdr:colOff>1466850</xdr:colOff>
      <xdr:row>13</xdr:row>
      <xdr:rowOff>38100</xdr:rowOff>
    </xdr:from>
    <xdr:ext cx="171450" cy="200025"/>
    <xdr:sp>
      <xdr:nvSpPr>
        <xdr:cNvPr id="17" name="Texte 15"/>
        <xdr:cNvSpPr txBox="1">
          <a:spLocks noChangeArrowheads="1"/>
        </xdr:cNvSpPr>
      </xdr:nvSpPr>
      <xdr:spPr>
        <a:xfrm>
          <a:off x="4286250" y="1895475"/>
          <a:ext cx="171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2</xdr:col>
      <xdr:colOff>819150</xdr:colOff>
      <xdr:row>0</xdr:row>
      <xdr:rowOff>0</xdr:rowOff>
    </xdr:from>
    <xdr:to>
      <xdr:col>2</xdr:col>
      <xdr:colOff>1076325</xdr:colOff>
      <xdr:row>0</xdr:row>
      <xdr:rowOff>333375</xdr:rowOff>
    </xdr:to>
    <xdr:pic>
      <xdr:nvPicPr>
        <xdr:cNvPr id="18" name="Grafik 5" descr="Gemeindewapp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15" zoomScaleNormal="115" zoomScalePageLayoutView="0" workbookViewId="0" topLeftCell="A1">
      <selection activeCell="R11" sqref="R11"/>
    </sheetView>
  </sheetViews>
  <sheetFormatPr defaultColWidth="11.421875" defaultRowHeight="12.75"/>
  <cols>
    <col min="2" max="2" width="30.8515625" style="0" customWidth="1"/>
    <col min="3" max="3" width="22.140625" style="0" customWidth="1"/>
    <col min="4" max="4" width="8.8515625" style="2" customWidth="1"/>
    <col min="5" max="6" width="6.00390625" style="2" customWidth="1"/>
    <col min="7" max="7" width="6.421875" style="2" customWidth="1"/>
    <col min="8" max="12" width="6.421875" style="0" customWidth="1"/>
    <col min="13" max="13" width="8.421875" style="0" customWidth="1"/>
    <col min="14" max="14" width="8.00390625" style="6" customWidth="1"/>
    <col min="15" max="15" width="6.8515625" style="0" customWidth="1"/>
  </cols>
  <sheetData>
    <row r="1" spans="1:13" ht="26.25" customHeight="1">
      <c r="A1" s="1" t="s">
        <v>45</v>
      </c>
      <c r="B1" s="1"/>
      <c r="E1" s="3" t="s">
        <v>53</v>
      </c>
      <c r="L1" s="4" t="s">
        <v>0</v>
      </c>
      <c r="M1" s="5">
        <v>1</v>
      </c>
    </row>
    <row r="2" spans="1:13" ht="12.75" customHeight="1">
      <c r="A2" s="7"/>
      <c r="B2" s="7"/>
      <c r="H2" s="2"/>
      <c r="L2" s="168"/>
      <c r="M2" s="168"/>
    </row>
    <row r="3" spans="1:4" ht="9" customHeight="1">
      <c r="A3" s="8"/>
      <c r="B3" s="8"/>
      <c r="D3" s="3"/>
    </row>
    <row r="4" spans="1:5" ht="18" customHeight="1">
      <c r="A4" s="1" t="s">
        <v>1</v>
      </c>
      <c r="B4" s="9"/>
      <c r="C4" s="10" t="s">
        <v>2</v>
      </c>
      <c r="E4" s="11" t="s">
        <v>3</v>
      </c>
    </row>
    <row r="5" spans="1:3" ht="9" customHeight="1">
      <c r="A5" s="1"/>
      <c r="B5" s="12"/>
      <c r="C5" s="2"/>
    </row>
    <row r="6" spans="1:14" ht="4.5" customHeight="1">
      <c r="A6" s="13"/>
      <c r="B6" s="14"/>
      <c r="C6" s="15"/>
      <c r="D6" s="16"/>
      <c r="E6" s="15"/>
      <c r="F6" s="16"/>
      <c r="G6" s="16"/>
      <c r="H6" s="16"/>
      <c r="I6" s="16"/>
      <c r="J6" s="16"/>
      <c r="K6" s="16"/>
      <c r="L6" s="16"/>
      <c r="M6" s="16"/>
      <c r="N6" s="17"/>
    </row>
    <row r="7" spans="2:14" ht="13.5" customHeight="1">
      <c r="B7" s="18"/>
      <c r="C7" s="19" t="s">
        <v>4</v>
      </c>
      <c r="D7" s="20" t="s">
        <v>5</v>
      </c>
      <c r="E7" s="120" t="s">
        <v>40</v>
      </c>
      <c r="I7" s="164"/>
      <c r="J7" s="165"/>
      <c r="K7" s="165"/>
      <c r="L7" s="165"/>
      <c r="M7" s="165"/>
      <c r="N7" s="22"/>
    </row>
    <row r="8" spans="1:14" ht="4.5" customHeight="1">
      <c r="A8" s="23"/>
      <c r="B8" s="24"/>
      <c r="C8" s="25"/>
      <c r="E8" s="26"/>
      <c r="H8" s="2"/>
      <c r="I8" s="2"/>
      <c r="J8" s="2"/>
      <c r="K8" s="2"/>
      <c r="L8" s="2"/>
      <c r="M8" s="2"/>
      <c r="N8" s="22"/>
    </row>
    <row r="9" spans="2:14" ht="13.5" customHeight="1">
      <c r="B9" s="2"/>
      <c r="C9" s="27" t="s">
        <v>6</v>
      </c>
      <c r="D9" s="28">
        <f>SUMIF(N29:N54,"U",M29:M54)</f>
        <v>0</v>
      </c>
      <c r="E9" s="26" t="s">
        <v>7</v>
      </c>
      <c r="H9" s="2"/>
      <c r="I9" s="164"/>
      <c r="J9" s="165"/>
      <c r="K9" s="165"/>
      <c r="L9" s="165"/>
      <c r="M9" s="165"/>
      <c r="N9" s="22"/>
    </row>
    <row r="10" spans="1:14" ht="4.5" customHeight="1">
      <c r="A10" s="25"/>
      <c r="B10" s="2"/>
      <c r="C10" s="25"/>
      <c r="D10" s="29"/>
      <c r="E10" s="26"/>
      <c r="H10" s="2"/>
      <c r="I10" s="14"/>
      <c r="J10" s="2"/>
      <c r="K10" s="2"/>
      <c r="L10" s="2"/>
      <c r="M10" s="2"/>
      <c r="N10" s="22"/>
    </row>
    <row r="11" spans="2:14" ht="13.5" customHeight="1">
      <c r="B11" s="2"/>
      <c r="C11" s="27" t="s">
        <v>8</v>
      </c>
      <c r="D11" s="30">
        <f>SUMIF(N29:N54,"W",M29:M54)</f>
        <v>0</v>
      </c>
      <c r="E11" s="26" t="s">
        <v>9</v>
      </c>
      <c r="H11" s="2"/>
      <c r="I11" s="164"/>
      <c r="J11" s="165"/>
      <c r="K11" s="165"/>
      <c r="L11" s="165"/>
      <c r="M11" s="165"/>
      <c r="N11" s="22"/>
    </row>
    <row r="12" spans="1:14" ht="4.5" customHeight="1">
      <c r="A12" s="25"/>
      <c r="B12" s="2"/>
      <c r="C12" s="25"/>
      <c r="D12" s="31"/>
      <c r="E12" s="25"/>
      <c r="H12" s="2"/>
      <c r="I12" s="2"/>
      <c r="J12" s="2"/>
      <c r="K12" s="2"/>
      <c r="L12" s="2"/>
      <c r="M12" s="2"/>
      <c r="N12" s="22"/>
    </row>
    <row r="13" spans="2:14" ht="12.75" customHeight="1">
      <c r="B13" s="2"/>
      <c r="C13" s="27" t="s">
        <v>10</v>
      </c>
      <c r="D13" s="28">
        <f>SUMIF(N29:N54,"K",M29:M54)</f>
        <v>0</v>
      </c>
      <c r="E13" s="26" t="s">
        <v>11</v>
      </c>
      <c r="H13" s="2"/>
      <c r="I13" s="164"/>
      <c r="J13" s="165"/>
      <c r="K13" s="165"/>
      <c r="L13" s="165"/>
      <c r="M13" s="165"/>
      <c r="N13" s="22"/>
    </row>
    <row r="14" spans="2:14" ht="4.5" customHeight="1">
      <c r="B14" s="2"/>
      <c r="C14" s="27"/>
      <c r="D14" s="32"/>
      <c r="E14" s="26"/>
      <c r="I14" s="121"/>
      <c r="J14" s="2"/>
      <c r="K14" s="121"/>
      <c r="L14" s="121"/>
      <c r="M14" s="121"/>
      <c r="N14" s="22"/>
    </row>
    <row r="15" spans="2:16" ht="12.75" customHeight="1">
      <c r="B15" s="2"/>
      <c r="C15" s="27" t="s">
        <v>12</v>
      </c>
      <c r="D15" s="28">
        <f>SUMIF(N29:N55,"A",M29:M55)</f>
        <v>0</v>
      </c>
      <c r="E15" s="33" t="s">
        <v>13</v>
      </c>
      <c r="F15" s="34"/>
      <c r="G15" s="34"/>
      <c r="H15" s="34"/>
      <c r="I15" s="21"/>
      <c r="J15" s="35"/>
      <c r="K15" s="35"/>
      <c r="L15" s="35"/>
      <c r="M15" s="35"/>
      <c r="N15" s="36"/>
      <c r="P15" s="37"/>
    </row>
    <row r="16" spans="2:16" ht="4.5" customHeight="1">
      <c r="B16" s="2"/>
      <c r="C16" s="27"/>
      <c r="D16" s="32"/>
      <c r="E16" s="33"/>
      <c r="F16" s="34"/>
      <c r="G16" s="34"/>
      <c r="H16" s="34"/>
      <c r="N16" s="36"/>
      <c r="P16" s="37"/>
    </row>
    <row r="17" spans="2:16" ht="13.5" customHeight="1">
      <c r="B17" s="2"/>
      <c r="C17" s="27" t="s">
        <v>14</v>
      </c>
      <c r="D17" s="28">
        <f>SUMIF(N29:N56,"S",M29:M56)</f>
        <v>0</v>
      </c>
      <c r="E17" s="23" t="s">
        <v>15</v>
      </c>
      <c r="F17" s="34"/>
      <c r="G17" s="38"/>
      <c r="H17" s="38"/>
      <c r="I17" s="125"/>
      <c r="J17" s="35"/>
      <c r="K17" s="35"/>
      <c r="L17" s="35"/>
      <c r="M17" s="35"/>
      <c r="N17" s="36"/>
      <c r="P17" s="37"/>
    </row>
    <row r="18" spans="1:14" ht="4.5" customHeight="1">
      <c r="A18" s="25"/>
      <c r="B18" s="2"/>
      <c r="C18" s="39"/>
      <c r="D18" s="40"/>
      <c r="E18" s="39"/>
      <c r="F18" s="41"/>
      <c r="G18" s="41"/>
      <c r="H18" s="41"/>
      <c r="I18" s="41"/>
      <c r="J18" s="41"/>
      <c r="K18" s="41"/>
      <c r="L18" s="41"/>
      <c r="M18" s="41"/>
      <c r="N18" s="42"/>
    </row>
    <row r="19" spans="1:14" ht="4.5" customHeight="1">
      <c r="A19" s="25"/>
      <c r="B19" s="2"/>
      <c r="C19" s="25"/>
      <c r="D19" s="29"/>
      <c r="E19" s="25"/>
      <c r="H19" s="2"/>
      <c r="I19" s="2"/>
      <c r="J19" s="2"/>
      <c r="K19" s="2"/>
      <c r="L19" s="2"/>
      <c r="M19" s="2"/>
      <c r="N19" s="22"/>
    </row>
    <row r="20" spans="1:14" ht="13.5" customHeight="1">
      <c r="A20" s="25"/>
      <c r="B20" s="2"/>
      <c r="C20" s="43" t="s">
        <v>16</v>
      </c>
      <c r="D20" s="29"/>
      <c r="E20" s="44" t="s">
        <v>17</v>
      </c>
      <c r="H20" s="2"/>
      <c r="I20" s="166"/>
      <c r="J20" s="166"/>
      <c r="K20" s="166"/>
      <c r="L20" s="166"/>
      <c r="M20" s="166"/>
      <c r="N20" s="22"/>
    </row>
    <row r="21" spans="1:14" ht="4.5" customHeight="1">
      <c r="A21" s="25"/>
      <c r="B21" s="2"/>
      <c r="C21" s="25"/>
      <c r="E21" s="45"/>
      <c r="H21" s="2"/>
      <c r="I21" s="46"/>
      <c r="J21" s="2"/>
      <c r="K21" s="2"/>
      <c r="L21" s="2"/>
      <c r="M21" s="2"/>
      <c r="N21" s="22"/>
    </row>
    <row r="22" spans="2:14" ht="13.5" customHeight="1">
      <c r="B22" s="18"/>
      <c r="C22" s="47" t="s">
        <v>18</v>
      </c>
      <c r="E22" s="45" t="s">
        <v>19</v>
      </c>
      <c r="I22" s="167"/>
      <c r="J22" s="166"/>
      <c r="K22" s="166"/>
      <c r="L22" s="166"/>
      <c r="M22" s="166"/>
      <c r="N22" s="22"/>
    </row>
    <row r="23" spans="1:14" ht="4.5" customHeight="1">
      <c r="A23" s="25"/>
      <c r="B23" s="2"/>
      <c r="C23" s="25"/>
      <c r="E23" s="45"/>
      <c r="H23" s="2"/>
      <c r="I23" s="46"/>
      <c r="J23" s="2"/>
      <c r="K23" s="2"/>
      <c r="L23" s="2"/>
      <c r="M23" s="2"/>
      <c r="N23" s="22"/>
    </row>
    <row r="24" spans="1:14" ht="13.5" customHeight="1">
      <c r="A24" s="2"/>
      <c r="B24" s="2"/>
      <c r="C24" s="47" t="s">
        <v>20</v>
      </c>
      <c r="E24" s="45" t="s">
        <v>21</v>
      </c>
      <c r="H24" s="2"/>
      <c r="I24" s="167"/>
      <c r="J24" s="166"/>
      <c r="K24" s="166"/>
      <c r="L24" s="166"/>
      <c r="M24" s="166"/>
      <c r="N24" s="22"/>
    </row>
    <row r="25" spans="2:14" ht="4.5" customHeight="1">
      <c r="B25" s="2"/>
      <c r="C25" s="39"/>
      <c r="D25" s="41"/>
      <c r="E25" s="39"/>
      <c r="F25" s="41"/>
      <c r="G25" s="41"/>
      <c r="H25" s="41"/>
      <c r="I25" s="41"/>
      <c r="J25" s="41"/>
      <c r="K25" s="41"/>
      <c r="L25" s="41"/>
      <c r="M25" s="41"/>
      <c r="N25" s="42"/>
    </row>
    <row r="26" spans="2:16" ht="11.25" customHeight="1">
      <c r="B26" s="2"/>
      <c r="C26" s="2"/>
      <c r="L26" s="2"/>
      <c r="M26" s="2"/>
      <c r="N26" s="48"/>
      <c r="P26" s="2"/>
    </row>
    <row r="27" spans="1:14" ht="32.25" customHeight="1">
      <c r="A27" s="49"/>
      <c r="B27" s="155" t="s">
        <v>22</v>
      </c>
      <c r="C27" s="147"/>
      <c r="D27" s="148"/>
      <c r="E27" s="160" t="s">
        <v>42</v>
      </c>
      <c r="F27" s="161"/>
      <c r="G27" s="162"/>
      <c r="H27" s="152" t="s">
        <v>43</v>
      </c>
      <c r="I27" s="153"/>
      <c r="J27" s="153"/>
      <c r="K27" s="153"/>
      <c r="L27" s="154"/>
      <c r="M27" s="50" t="s">
        <v>5</v>
      </c>
      <c r="N27" s="51"/>
    </row>
    <row r="28" spans="1:18" s="58" customFormat="1" ht="64.5" customHeight="1">
      <c r="A28" s="49" t="s">
        <v>23</v>
      </c>
      <c r="B28" s="155" t="s">
        <v>24</v>
      </c>
      <c r="C28" s="147"/>
      <c r="D28" s="148"/>
      <c r="E28" s="52" t="s">
        <v>44</v>
      </c>
      <c r="F28" s="53" t="s">
        <v>52</v>
      </c>
      <c r="G28" s="53" t="s">
        <v>25</v>
      </c>
      <c r="H28" s="54" t="s">
        <v>47</v>
      </c>
      <c r="I28" s="55" t="s">
        <v>48</v>
      </c>
      <c r="J28" s="56" t="s">
        <v>51</v>
      </c>
      <c r="K28" s="56" t="s">
        <v>49</v>
      </c>
      <c r="L28" s="56" t="s">
        <v>50</v>
      </c>
      <c r="M28" s="57" t="s">
        <v>26</v>
      </c>
      <c r="N28" s="52" t="s">
        <v>27</v>
      </c>
      <c r="R28" s="59"/>
    </row>
    <row r="29" spans="1:14" ht="18" customHeight="1">
      <c r="A29" s="60"/>
      <c r="B29" s="143"/>
      <c r="C29" s="144"/>
      <c r="D29" s="145"/>
      <c r="E29" s="61"/>
      <c r="F29" s="62"/>
      <c r="G29" s="62"/>
      <c r="H29" s="63"/>
      <c r="I29" s="64"/>
      <c r="J29" s="65"/>
      <c r="K29" s="64"/>
      <c r="L29" s="122"/>
      <c r="M29" s="66">
        <f>(E29*0.7)+(F29*2)+G29+(H29*200)+(I29*100)+(J29*27)+(K29*50)+(L29*50)</f>
        <v>0</v>
      </c>
      <c r="N29" s="67"/>
    </row>
    <row r="30" spans="1:14" ht="18" customHeight="1">
      <c r="A30" s="60"/>
      <c r="B30" s="143"/>
      <c r="C30" s="144"/>
      <c r="D30" s="145"/>
      <c r="E30" s="61"/>
      <c r="F30" s="62"/>
      <c r="G30" s="62"/>
      <c r="H30" s="63"/>
      <c r="I30" s="64"/>
      <c r="J30" s="65"/>
      <c r="K30" s="64"/>
      <c r="L30" s="122"/>
      <c r="M30" s="66">
        <f aca="true" t="shared" si="0" ref="M30:M37">(E30*0.7)+(F30*2)+G30+(H30*200)+(I30*100)+(J30*27)+(K30*50)+(L30*50)</f>
        <v>0</v>
      </c>
      <c r="N30" s="67"/>
    </row>
    <row r="31" spans="1:14" ht="18" customHeight="1">
      <c r="A31" s="60"/>
      <c r="B31" s="163"/>
      <c r="C31" s="144"/>
      <c r="D31" s="145"/>
      <c r="E31" s="61"/>
      <c r="F31" s="62"/>
      <c r="G31" s="62"/>
      <c r="H31" s="63"/>
      <c r="I31" s="64"/>
      <c r="J31" s="65"/>
      <c r="K31" s="64"/>
      <c r="L31" s="122"/>
      <c r="M31" s="66">
        <f t="shared" si="0"/>
        <v>0</v>
      </c>
      <c r="N31" s="67"/>
    </row>
    <row r="32" spans="1:14" ht="18" customHeight="1">
      <c r="A32" s="60"/>
      <c r="B32" s="143"/>
      <c r="C32" s="144"/>
      <c r="D32" s="145"/>
      <c r="E32" s="61"/>
      <c r="F32" s="62"/>
      <c r="G32" s="62"/>
      <c r="H32" s="63"/>
      <c r="I32" s="64"/>
      <c r="J32" s="65"/>
      <c r="K32" s="64"/>
      <c r="L32" s="122"/>
      <c r="M32" s="66">
        <f t="shared" si="0"/>
        <v>0</v>
      </c>
      <c r="N32" s="67"/>
    </row>
    <row r="33" spans="1:14" ht="18" customHeight="1">
      <c r="A33" s="60"/>
      <c r="B33" s="143"/>
      <c r="C33" s="144"/>
      <c r="D33" s="145"/>
      <c r="E33" s="61"/>
      <c r="F33" s="62"/>
      <c r="G33" s="62"/>
      <c r="H33" s="63"/>
      <c r="I33" s="64"/>
      <c r="J33" s="65"/>
      <c r="K33" s="64"/>
      <c r="L33" s="122"/>
      <c r="M33" s="66">
        <f t="shared" si="0"/>
        <v>0</v>
      </c>
      <c r="N33" s="67"/>
    </row>
    <row r="34" spans="1:14" ht="18" customHeight="1">
      <c r="A34" s="60"/>
      <c r="B34" s="143"/>
      <c r="C34" s="144"/>
      <c r="D34" s="145"/>
      <c r="E34" s="61"/>
      <c r="F34" s="62"/>
      <c r="G34" s="62"/>
      <c r="H34" s="63"/>
      <c r="I34" s="64"/>
      <c r="J34" s="65"/>
      <c r="K34" s="64"/>
      <c r="L34" s="122"/>
      <c r="M34" s="66">
        <f t="shared" si="0"/>
        <v>0</v>
      </c>
      <c r="N34" s="67"/>
    </row>
    <row r="35" spans="1:14" ht="18" customHeight="1">
      <c r="A35" s="60"/>
      <c r="B35" s="143"/>
      <c r="C35" s="144"/>
      <c r="D35" s="145"/>
      <c r="E35" s="61"/>
      <c r="F35" s="62"/>
      <c r="G35" s="62"/>
      <c r="H35" s="63"/>
      <c r="I35" s="64"/>
      <c r="J35" s="65"/>
      <c r="K35" s="64"/>
      <c r="L35" s="122"/>
      <c r="M35" s="66">
        <f t="shared" si="0"/>
        <v>0</v>
      </c>
      <c r="N35" s="67"/>
    </row>
    <row r="36" spans="1:14" ht="18" customHeight="1">
      <c r="A36" s="60"/>
      <c r="B36" s="143"/>
      <c r="C36" s="144"/>
      <c r="D36" s="145"/>
      <c r="E36" s="61"/>
      <c r="F36" s="62"/>
      <c r="G36" s="62"/>
      <c r="H36" s="63"/>
      <c r="I36" s="64"/>
      <c r="J36" s="65"/>
      <c r="K36" s="64"/>
      <c r="L36" s="122"/>
      <c r="M36" s="66">
        <f t="shared" si="0"/>
        <v>0</v>
      </c>
      <c r="N36" s="67"/>
    </row>
    <row r="37" spans="1:14" ht="18" customHeight="1" thickBot="1">
      <c r="A37" s="60"/>
      <c r="B37" s="143"/>
      <c r="C37" s="144"/>
      <c r="D37" s="145"/>
      <c r="E37" s="68"/>
      <c r="F37" s="69"/>
      <c r="G37" s="69"/>
      <c r="H37" s="128"/>
      <c r="I37" s="70"/>
      <c r="J37" s="71"/>
      <c r="K37" s="70"/>
      <c r="L37" s="129"/>
      <c r="M37" s="130">
        <f t="shared" si="0"/>
        <v>0</v>
      </c>
      <c r="N37" s="131"/>
    </row>
    <row r="38" spans="1:14" ht="22.5" customHeight="1">
      <c r="A38" s="72"/>
      <c r="B38" s="157" t="s">
        <v>28</v>
      </c>
      <c r="C38" s="158"/>
      <c r="D38" s="159"/>
      <c r="E38" s="73">
        <f aca="true" t="shared" si="1" ref="E38:L38">SUM(E29:E37)</f>
        <v>0</v>
      </c>
      <c r="F38" s="74">
        <f t="shared" si="1"/>
        <v>0</v>
      </c>
      <c r="G38" s="74">
        <f t="shared" si="1"/>
        <v>0</v>
      </c>
      <c r="H38" s="73">
        <f t="shared" si="1"/>
        <v>0</v>
      </c>
      <c r="I38" s="75">
        <f t="shared" si="1"/>
        <v>0</v>
      </c>
      <c r="J38" s="76">
        <f t="shared" si="1"/>
        <v>0</v>
      </c>
      <c r="K38" s="76">
        <f t="shared" si="1"/>
        <v>0</v>
      </c>
      <c r="L38" s="77">
        <f t="shared" si="1"/>
        <v>0</v>
      </c>
      <c r="M38" s="126">
        <f>SUM(M29:M37)</f>
        <v>0</v>
      </c>
      <c r="N38" s="127"/>
    </row>
    <row r="39" spans="1:14" ht="12.75" customHeight="1">
      <c r="A39" s="78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</row>
    <row r="40" spans="1:14" ht="19.5" customHeight="1">
      <c r="A40" s="2"/>
      <c r="B40" s="2"/>
      <c r="C40" s="14"/>
      <c r="D40" s="82"/>
      <c r="E40" s="82"/>
      <c r="F40" s="82"/>
      <c r="G40" s="82"/>
      <c r="H40" s="82"/>
      <c r="I40" s="82"/>
      <c r="J40" s="82"/>
      <c r="K40" s="82"/>
      <c r="L40" s="82"/>
      <c r="M40" s="83" t="s">
        <v>0</v>
      </c>
      <c r="N40" s="84">
        <v>2</v>
      </c>
    </row>
    <row r="41" spans="1:5" ht="12" customHeight="1">
      <c r="A41" s="8"/>
      <c r="B41" s="8"/>
      <c r="E41" s="3"/>
    </row>
    <row r="42" spans="1:14" ht="30.75" customHeight="1">
      <c r="A42" s="49"/>
      <c r="B42" s="155" t="s">
        <v>22</v>
      </c>
      <c r="C42" s="147"/>
      <c r="D42" s="148"/>
      <c r="E42" s="160" t="s">
        <v>42</v>
      </c>
      <c r="F42" s="161"/>
      <c r="G42" s="162"/>
      <c r="H42" s="152" t="s">
        <v>43</v>
      </c>
      <c r="I42" s="153"/>
      <c r="J42" s="153"/>
      <c r="K42" s="153"/>
      <c r="L42" s="154"/>
      <c r="M42" s="50" t="s">
        <v>5</v>
      </c>
      <c r="N42" s="51"/>
    </row>
    <row r="43" spans="1:14" ht="63.75" customHeight="1">
      <c r="A43" s="49" t="s">
        <v>23</v>
      </c>
      <c r="B43" s="155" t="s">
        <v>24</v>
      </c>
      <c r="C43" s="147"/>
      <c r="D43" s="148"/>
      <c r="E43" s="52" t="s">
        <v>44</v>
      </c>
      <c r="F43" s="53" t="s">
        <v>52</v>
      </c>
      <c r="G43" s="53" t="s">
        <v>25</v>
      </c>
      <c r="H43" s="54" t="s">
        <v>47</v>
      </c>
      <c r="I43" s="55" t="s">
        <v>48</v>
      </c>
      <c r="J43" s="56" t="s">
        <v>51</v>
      </c>
      <c r="K43" s="56" t="s">
        <v>49</v>
      </c>
      <c r="L43" s="56" t="s">
        <v>50</v>
      </c>
      <c r="M43" s="57" t="s">
        <v>26</v>
      </c>
      <c r="N43" s="52" t="s">
        <v>27</v>
      </c>
    </row>
    <row r="44" spans="1:14" ht="18" customHeight="1">
      <c r="A44" s="85"/>
      <c r="B44" s="156" t="s">
        <v>29</v>
      </c>
      <c r="C44" s="147"/>
      <c r="D44" s="148"/>
      <c r="E44" s="86">
        <f>E38</f>
        <v>0</v>
      </c>
      <c r="F44" s="86">
        <f aca="true" t="shared" si="2" ref="F44:L44">F38</f>
        <v>0</v>
      </c>
      <c r="G44" s="86">
        <f t="shared" si="2"/>
        <v>0</v>
      </c>
      <c r="H44" s="86">
        <f t="shared" si="2"/>
        <v>0</v>
      </c>
      <c r="I44" s="86">
        <f t="shared" si="2"/>
        <v>0</v>
      </c>
      <c r="J44" s="86">
        <f t="shared" si="2"/>
        <v>0</v>
      </c>
      <c r="K44" s="86">
        <f t="shared" si="2"/>
        <v>0</v>
      </c>
      <c r="L44" s="86">
        <f t="shared" si="2"/>
        <v>0</v>
      </c>
      <c r="M44" s="66">
        <f>M38</f>
        <v>0</v>
      </c>
      <c r="N44" s="87"/>
    </row>
    <row r="45" spans="1:14" ht="18" customHeight="1">
      <c r="A45" s="60"/>
      <c r="B45" s="143"/>
      <c r="C45" s="144"/>
      <c r="D45" s="145"/>
      <c r="E45" s="88"/>
      <c r="F45" s="89"/>
      <c r="G45" s="89"/>
      <c r="H45" s="63"/>
      <c r="I45" s="64"/>
      <c r="J45" s="89"/>
      <c r="K45" s="123"/>
      <c r="L45" s="124"/>
      <c r="M45" s="66">
        <f>(E45*0.7)+(F45*2)+G45+(H45*200)+(I45*100)+(J45*27)+(K45*50)+(L45*50)</f>
        <v>0</v>
      </c>
      <c r="N45" s="67"/>
    </row>
    <row r="46" spans="1:14" ht="18" customHeight="1">
      <c r="A46" s="60"/>
      <c r="B46" s="143"/>
      <c r="C46" s="144"/>
      <c r="D46" s="145"/>
      <c r="E46" s="88"/>
      <c r="F46" s="89"/>
      <c r="G46" s="89"/>
      <c r="H46" s="63"/>
      <c r="I46" s="64"/>
      <c r="J46" s="89"/>
      <c r="K46" s="123"/>
      <c r="L46" s="124"/>
      <c r="M46" s="66">
        <f aca="true" t="shared" si="3" ref="M46:M54">(E46*0.7)+(F46*2)+G46+(H46*200)+(I46*100)+(J46*27)+(K46*50)+(L46*50)</f>
        <v>0</v>
      </c>
      <c r="N46" s="67"/>
    </row>
    <row r="47" spans="1:14" ht="18" customHeight="1">
      <c r="A47" s="60"/>
      <c r="B47" s="143"/>
      <c r="C47" s="144"/>
      <c r="D47" s="145"/>
      <c r="E47" s="88"/>
      <c r="F47" s="89"/>
      <c r="G47" s="89"/>
      <c r="H47" s="63"/>
      <c r="I47" s="64"/>
      <c r="J47" s="89"/>
      <c r="K47" s="123"/>
      <c r="L47" s="124"/>
      <c r="M47" s="66">
        <f t="shared" si="3"/>
        <v>0</v>
      </c>
      <c r="N47" s="67"/>
    </row>
    <row r="48" spans="1:15" ht="18" customHeight="1">
      <c r="A48" s="60"/>
      <c r="B48" s="143"/>
      <c r="C48" s="144"/>
      <c r="D48" s="145"/>
      <c r="E48" s="88"/>
      <c r="F48" s="89"/>
      <c r="G48" s="89"/>
      <c r="H48" s="63"/>
      <c r="I48" s="64"/>
      <c r="J48" s="89"/>
      <c r="K48" s="123"/>
      <c r="L48" s="124"/>
      <c r="M48" s="66">
        <f t="shared" si="3"/>
        <v>0</v>
      </c>
      <c r="N48" s="67"/>
      <c r="O48" s="90"/>
    </row>
    <row r="49" spans="1:14" ht="18" customHeight="1">
      <c r="A49" s="60"/>
      <c r="B49" s="143"/>
      <c r="C49" s="144"/>
      <c r="D49" s="145"/>
      <c r="E49" s="88"/>
      <c r="F49" s="89"/>
      <c r="G49" s="89"/>
      <c r="H49" s="63"/>
      <c r="I49" s="64"/>
      <c r="J49" s="89"/>
      <c r="K49" s="123"/>
      <c r="L49" s="124"/>
      <c r="M49" s="66">
        <f t="shared" si="3"/>
        <v>0</v>
      </c>
      <c r="N49" s="67"/>
    </row>
    <row r="50" spans="1:14" ht="18" customHeight="1">
      <c r="A50" s="60"/>
      <c r="B50" s="143"/>
      <c r="C50" s="144"/>
      <c r="D50" s="145"/>
      <c r="E50" s="88"/>
      <c r="F50" s="89"/>
      <c r="G50" s="89"/>
      <c r="H50" s="63"/>
      <c r="I50" s="64"/>
      <c r="J50" s="89"/>
      <c r="K50" s="123"/>
      <c r="L50" s="124"/>
      <c r="M50" s="66">
        <f t="shared" si="3"/>
        <v>0</v>
      </c>
      <c r="N50" s="67"/>
    </row>
    <row r="51" spans="1:16" ht="18" customHeight="1">
      <c r="A51" s="60"/>
      <c r="B51" s="143"/>
      <c r="C51" s="144"/>
      <c r="D51" s="145"/>
      <c r="E51" s="88"/>
      <c r="F51" s="89"/>
      <c r="G51" s="89"/>
      <c r="H51" s="63"/>
      <c r="I51" s="64"/>
      <c r="J51" s="89"/>
      <c r="K51" s="123"/>
      <c r="L51" s="124"/>
      <c r="M51" s="66">
        <f t="shared" si="3"/>
        <v>0</v>
      </c>
      <c r="N51" s="67"/>
      <c r="P51" t="s">
        <v>30</v>
      </c>
    </row>
    <row r="52" spans="1:14" ht="18" customHeight="1">
      <c r="A52" s="60"/>
      <c r="B52" s="143"/>
      <c r="C52" s="144"/>
      <c r="D52" s="145"/>
      <c r="E52" s="88"/>
      <c r="F52" s="89"/>
      <c r="G52" s="89"/>
      <c r="H52" s="63"/>
      <c r="I52" s="64"/>
      <c r="J52" s="89"/>
      <c r="K52" s="123"/>
      <c r="L52" s="124"/>
      <c r="M52" s="66">
        <f t="shared" si="3"/>
        <v>0</v>
      </c>
      <c r="N52" s="67"/>
    </row>
    <row r="53" spans="1:14" ht="18" customHeight="1">
      <c r="A53" s="60"/>
      <c r="B53" s="143"/>
      <c r="C53" s="144"/>
      <c r="D53" s="145"/>
      <c r="E53" s="88"/>
      <c r="F53" s="89"/>
      <c r="G53" s="89"/>
      <c r="H53" s="63"/>
      <c r="I53" s="64"/>
      <c r="J53" s="89"/>
      <c r="K53" s="123"/>
      <c r="L53" s="124"/>
      <c r="M53" s="66">
        <f t="shared" si="3"/>
        <v>0</v>
      </c>
      <c r="N53" s="67"/>
    </row>
    <row r="54" spans="1:14" ht="18" customHeight="1" thickBot="1">
      <c r="A54" s="60"/>
      <c r="B54" s="143"/>
      <c r="C54" s="144"/>
      <c r="D54" s="145"/>
      <c r="E54" s="91"/>
      <c r="F54" s="92"/>
      <c r="G54" s="92"/>
      <c r="H54" s="70"/>
      <c r="I54" s="70"/>
      <c r="J54" s="92"/>
      <c r="K54" s="134"/>
      <c r="L54" s="135"/>
      <c r="M54" s="130">
        <f t="shared" si="3"/>
        <v>0</v>
      </c>
      <c r="N54" s="131"/>
    </row>
    <row r="55" spans="1:14" ht="24.75" customHeight="1">
      <c r="A55" s="85"/>
      <c r="B55" s="146" t="s">
        <v>31</v>
      </c>
      <c r="C55" s="147"/>
      <c r="D55" s="148"/>
      <c r="E55" s="93">
        <f aca="true" t="shared" si="4" ref="E55:L55">SUM(E44:E54)</f>
        <v>0</v>
      </c>
      <c r="F55" s="94">
        <f t="shared" si="4"/>
        <v>0</v>
      </c>
      <c r="G55" s="94">
        <f t="shared" si="4"/>
        <v>0</v>
      </c>
      <c r="H55" s="93">
        <f t="shared" si="4"/>
        <v>0</v>
      </c>
      <c r="I55" s="93">
        <f t="shared" si="4"/>
        <v>0</v>
      </c>
      <c r="J55" s="95">
        <f t="shared" si="4"/>
        <v>0</v>
      </c>
      <c r="K55" s="95">
        <f t="shared" si="4"/>
        <v>0</v>
      </c>
      <c r="L55" s="95">
        <f t="shared" si="4"/>
        <v>0</v>
      </c>
      <c r="M55" s="132"/>
      <c r="N55" s="133"/>
    </row>
    <row r="56" spans="1:14" ht="24.75" customHeight="1">
      <c r="A56" s="96"/>
      <c r="B56" s="149" t="s">
        <v>32</v>
      </c>
      <c r="C56" s="147"/>
      <c r="D56" s="148"/>
      <c r="E56" s="97">
        <f>E55*0.7</f>
        <v>0</v>
      </c>
      <c r="F56" s="98">
        <f>F55*2</f>
        <v>0</v>
      </c>
      <c r="G56" s="98">
        <f>G55</f>
        <v>0</v>
      </c>
      <c r="H56" s="98">
        <f>H55*200</f>
        <v>0</v>
      </c>
      <c r="I56" s="98">
        <f>I55*100</f>
        <v>0</v>
      </c>
      <c r="J56" s="98">
        <f>J55*27</f>
        <v>0</v>
      </c>
      <c r="K56" s="98">
        <f>K55*50</f>
        <v>0</v>
      </c>
      <c r="L56" s="98">
        <f>L55*50</f>
        <v>0</v>
      </c>
      <c r="M56" s="99"/>
      <c r="N56" s="100"/>
    </row>
    <row r="57" spans="1:14" ht="21.75" customHeight="1">
      <c r="A57" s="101"/>
      <c r="B57" s="102"/>
      <c r="C57" s="103"/>
      <c r="D57" s="103"/>
      <c r="E57" s="104"/>
      <c r="F57" s="105"/>
      <c r="G57" s="97"/>
      <c r="H57" s="104"/>
      <c r="I57" s="105"/>
      <c r="J57" s="105"/>
      <c r="K57" s="105"/>
      <c r="L57" s="97"/>
      <c r="M57" s="150" t="s">
        <v>33</v>
      </c>
      <c r="N57" s="151"/>
    </row>
    <row r="58" spans="1:14" ht="24" customHeight="1">
      <c r="A58" s="106"/>
      <c r="B58" s="136" t="s">
        <v>34</v>
      </c>
      <c r="C58" s="137"/>
      <c r="D58" s="137"/>
      <c r="E58" s="138">
        <f>E56+F56+G56</f>
        <v>0</v>
      </c>
      <c r="F58" s="137"/>
      <c r="G58" s="139"/>
      <c r="H58" s="140">
        <f>H56+I56+J56+K56+L56</f>
        <v>0</v>
      </c>
      <c r="I58" s="137"/>
      <c r="J58" s="137"/>
      <c r="K58" s="137"/>
      <c r="L58" s="137"/>
      <c r="M58" s="141">
        <f>E58+H58+M56</f>
        <v>0</v>
      </c>
      <c r="N58" s="142"/>
    </row>
    <row r="59" ht="8.25" customHeight="1"/>
    <row r="60" spans="1:14" ht="9" customHeight="1">
      <c r="A60" s="15"/>
      <c r="B60" s="16"/>
      <c r="C60" s="107"/>
      <c r="D60" s="16"/>
      <c r="E60" s="16"/>
      <c r="F60" s="16"/>
      <c r="G60" s="16"/>
      <c r="H60" s="16"/>
      <c r="I60" s="107"/>
      <c r="J60" s="15"/>
      <c r="K60" s="16"/>
      <c r="L60" s="16"/>
      <c r="M60" s="16"/>
      <c r="N60" s="17"/>
    </row>
    <row r="61" spans="1:14" s="113" customFormat="1" ht="12" customHeight="1">
      <c r="A61" s="108" t="s">
        <v>35</v>
      </c>
      <c r="B61" s="109"/>
      <c r="C61" s="110"/>
      <c r="D61" s="109" t="s">
        <v>35</v>
      </c>
      <c r="E61" s="109"/>
      <c r="F61" s="109"/>
      <c r="G61" s="109"/>
      <c r="H61" s="109"/>
      <c r="I61" s="110"/>
      <c r="J61" s="111" t="s">
        <v>35</v>
      </c>
      <c r="K61" s="109"/>
      <c r="L61" s="109"/>
      <c r="M61" s="109"/>
      <c r="N61" s="112"/>
    </row>
    <row r="62" spans="4:14" s="113" customFormat="1" ht="6.75" customHeight="1">
      <c r="D62" s="114"/>
      <c r="E62" s="114"/>
      <c r="F62" s="114"/>
      <c r="G62" s="114"/>
      <c r="N62" s="115"/>
    </row>
    <row r="63" spans="1:14" s="113" customFormat="1" ht="17.25" customHeight="1">
      <c r="A63" s="116" t="s">
        <v>36</v>
      </c>
      <c r="B63" s="116"/>
      <c r="C63" s="117"/>
      <c r="D63" s="116" t="s">
        <v>37</v>
      </c>
      <c r="E63" s="118"/>
      <c r="F63" s="118"/>
      <c r="G63" s="118"/>
      <c r="H63" s="118"/>
      <c r="I63" s="117"/>
      <c r="J63" s="116" t="s">
        <v>41</v>
      </c>
      <c r="K63" s="118"/>
      <c r="L63" s="118"/>
      <c r="M63" s="118"/>
      <c r="N63" s="119"/>
    </row>
    <row r="64" spans="1:14" s="113" customFormat="1" ht="12.75" customHeight="1">
      <c r="A64" s="111" t="s">
        <v>46</v>
      </c>
      <c r="B64" s="111"/>
      <c r="C64" s="110"/>
      <c r="D64" s="111" t="s">
        <v>38</v>
      </c>
      <c r="E64" s="109"/>
      <c r="F64" s="109"/>
      <c r="G64" s="109"/>
      <c r="H64" s="109"/>
      <c r="I64" s="110"/>
      <c r="J64" s="111" t="s">
        <v>39</v>
      </c>
      <c r="K64" s="109"/>
      <c r="L64" s="109"/>
      <c r="M64" s="109"/>
      <c r="N64" s="112"/>
    </row>
  </sheetData>
  <sheetProtection/>
  <mergeCells count="44">
    <mergeCell ref="L2:M2"/>
    <mergeCell ref="I7:M7"/>
    <mergeCell ref="I9:M9"/>
    <mergeCell ref="I11:M11"/>
    <mergeCell ref="B27:D27"/>
    <mergeCell ref="E27:G27"/>
    <mergeCell ref="H27:L27"/>
    <mergeCell ref="B28:D28"/>
    <mergeCell ref="I13:M13"/>
    <mergeCell ref="I20:M20"/>
    <mergeCell ref="I22:M22"/>
    <mergeCell ref="I24:M24"/>
    <mergeCell ref="B33:D33"/>
    <mergeCell ref="B34:D34"/>
    <mergeCell ref="B35:D35"/>
    <mergeCell ref="B36:D36"/>
    <mergeCell ref="B29:D29"/>
    <mergeCell ref="B30:D30"/>
    <mergeCell ref="B31:D31"/>
    <mergeCell ref="B32:D32"/>
    <mergeCell ref="H42:L42"/>
    <mergeCell ref="B43:D43"/>
    <mergeCell ref="B44:D44"/>
    <mergeCell ref="B45:D45"/>
    <mergeCell ref="B37:D37"/>
    <mergeCell ref="B38:D38"/>
    <mergeCell ref="B42:D42"/>
    <mergeCell ref="E42:G42"/>
    <mergeCell ref="B50:D50"/>
    <mergeCell ref="B51:D51"/>
    <mergeCell ref="B52:D52"/>
    <mergeCell ref="B53:D53"/>
    <mergeCell ref="B46:D46"/>
    <mergeCell ref="B47:D47"/>
    <mergeCell ref="B48:D48"/>
    <mergeCell ref="B49:D49"/>
    <mergeCell ref="B58:D58"/>
    <mergeCell ref="E58:G58"/>
    <mergeCell ref="H58:L58"/>
    <mergeCell ref="M58:N58"/>
    <mergeCell ref="B54:D54"/>
    <mergeCell ref="B55:D55"/>
    <mergeCell ref="B56:D56"/>
    <mergeCell ref="M57:N57"/>
  </mergeCells>
  <printOptions/>
  <pageMargins left="0.37" right="0.21" top="0.32" bottom="0.23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Baumgartner</dc:creator>
  <cp:keywords/>
  <dc:description/>
  <cp:lastModifiedBy>Fabian Schär</cp:lastModifiedBy>
  <cp:lastPrinted>2015-11-06T15:56:51Z</cp:lastPrinted>
  <dcterms:created xsi:type="dcterms:W3CDTF">2006-01-03T19:23:12Z</dcterms:created>
  <dcterms:modified xsi:type="dcterms:W3CDTF">2024-01-06T19:01:58Z</dcterms:modified>
  <cp:category/>
  <cp:version/>
  <cp:contentType/>
  <cp:contentStatus/>
</cp:coreProperties>
</file>